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280" tabRatio="961" firstSheet="10" activeTab="27"/>
  </bookViews>
  <sheets>
    <sheet name="Н.Н1" sheetId="1" r:id="rId1"/>
    <sheet name="Н.Н2" sheetId="2" r:id="rId2"/>
    <sheet name="Каз1 " sheetId="3" r:id="rId3"/>
    <sheet name="Каз2 " sheetId="4" r:id="rId4"/>
    <sheet name="Сар1" sheetId="5" r:id="rId5"/>
    <sheet name="Сар2" sheetId="6" r:id="rId6"/>
    <sheet name="Сам РВП1" sheetId="7" r:id="rId7"/>
    <sheet name="Сам РВП2" sheetId="8" r:id="rId8"/>
    <sheet name="Волг1" sheetId="9" r:id="rId9"/>
    <sheet name="Волг2" sheetId="10" r:id="rId10"/>
    <sheet name="Вят1" sheetId="11" r:id="rId11"/>
    <sheet name="Вят2" sheetId="12" r:id="rId12"/>
    <sheet name="Гор1" sheetId="13" r:id="rId13"/>
    <sheet name="Гор2" sheetId="14" r:id="rId14"/>
    <sheet name="Чеб1" sheetId="15" r:id="rId15"/>
    <sheet name="Чеб2" sheetId="16" r:id="rId16"/>
    <sheet name="Сам РГС1 " sheetId="17" r:id="rId17"/>
    <sheet name="Сам РГС2" sheetId="18" r:id="rId18"/>
    <sheet name="Бал1" sheetId="19" r:id="rId19"/>
    <sheet name="Бал2" sheetId="20" r:id="rId20"/>
    <sheet name="Аст1" sheetId="21" r:id="rId21"/>
    <sheet name="Аст2 " sheetId="22" r:id="rId22"/>
    <sheet name="ИТЦ1" sheetId="23" r:id="rId23"/>
    <sheet name="ИТЦ2" sheetId="24" r:id="rId24"/>
    <sheet name="Упр1" sheetId="25" r:id="rId25"/>
    <sheet name="Упр2 " sheetId="26" r:id="rId26"/>
    <sheet name="свод1" sheetId="27" r:id="rId27"/>
    <sheet name="свод2" sheetId="28" r:id="rId28"/>
  </sheets>
  <definedNames>
    <definedName name="_xlnm.Print_Area" localSheetId="20">'Аст1'!$A$1:$DD$30</definedName>
    <definedName name="_xlnm.Print_Area" localSheetId="21">'Аст2 '!$A$1:$FK$17</definedName>
    <definedName name="_xlnm.Print_Area" localSheetId="18">'Бал1'!$A$1:$DD$30</definedName>
    <definedName name="_xlnm.Print_Area" localSheetId="19">'Бал2'!$A$1:$FK$17</definedName>
    <definedName name="_xlnm.Print_Area" localSheetId="8">'Волг1'!$A$1:$DD$30</definedName>
    <definedName name="_xlnm.Print_Area" localSheetId="9">'Волг2'!$A$1:$FK$17</definedName>
    <definedName name="_xlnm.Print_Area" localSheetId="10">'Вят1'!$A$1:$DD$30</definedName>
    <definedName name="_xlnm.Print_Area" localSheetId="11">'Вят2'!$A$1:$FK$17</definedName>
    <definedName name="_xlnm.Print_Area" localSheetId="12">'Гор1'!$A$1:$DD$30</definedName>
    <definedName name="_xlnm.Print_Area" localSheetId="13">'Гор2'!$A$1:$FK$17</definedName>
    <definedName name="_xlnm.Print_Area" localSheetId="22">'ИТЦ1'!$A$1:$DD$32</definedName>
    <definedName name="_xlnm.Print_Area" localSheetId="23">'ИТЦ2'!$A$1:$FK$17</definedName>
    <definedName name="_xlnm.Print_Area" localSheetId="2">'Каз1 '!$A$1:$DD$36</definedName>
    <definedName name="_xlnm.Print_Area" localSheetId="3">'Каз2 '!$A$1:$FK$17</definedName>
    <definedName name="_xlnm.Print_Area" localSheetId="0">'Н.Н1'!$A$1:$DD$37</definedName>
    <definedName name="_xlnm.Print_Area" localSheetId="1">'Н.Н2'!$A$1:$FK$17</definedName>
    <definedName name="_xlnm.Print_Area" localSheetId="6">'Сам РВП1'!$A$1:$DD$31</definedName>
    <definedName name="_xlnm.Print_Area" localSheetId="7">'Сам РВП2'!$A$1:$FK$17</definedName>
    <definedName name="_xlnm.Print_Area" localSheetId="16">'Сам РГС1 '!$A$1:$DD$30</definedName>
    <definedName name="_xlnm.Print_Area" localSheetId="17">'Сам РГС2'!$A$1:$FK$17</definedName>
    <definedName name="_xlnm.Print_Area" localSheetId="4">'Сар1'!$A$1:$DD$30</definedName>
    <definedName name="_xlnm.Print_Area" localSheetId="5">'Сар2'!$A$1:$FK$17</definedName>
    <definedName name="_xlnm.Print_Area" localSheetId="26">'свод1'!$A$1:$DD$30</definedName>
    <definedName name="_xlnm.Print_Area" localSheetId="27">'свод2'!$A$1:$FK$17</definedName>
    <definedName name="_xlnm.Print_Area" localSheetId="24">'Упр1'!$A$1:$DD$30</definedName>
    <definedName name="_xlnm.Print_Area" localSheetId="25">'Упр2 '!$A$1:$FK$17</definedName>
    <definedName name="_xlnm.Print_Area" localSheetId="14">'Чеб1'!$A$1:$DD$30</definedName>
    <definedName name="_xlnm.Print_Area" localSheetId="15">'Чеб2'!$A$1:$FK$17</definedName>
  </definedNames>
  <calcPr fullCalcOnLoad="1"/>
</workbook>
</file>

<file path=xl/sharedStrings.xml><?xml version="1.0" encoding="utf-8"?>
<sst xmlns="http://schemas.openxmlformats.org/spreadsheetml/2006/main" count="671" uniqueCount="63">
  <si>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</si>
  <si>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</si>
  <si>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</si>
  <si>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</si>
  <si>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</si>
  <si>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</si>
  <si>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</si>
  <si>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</si>
  <si>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</si>
  <si>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t>Прочие доходы и расходы</t>
  </si>
  <si>
    <t>Всего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</si>
  <si>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</si>
  <si>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</si>
  <si>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</si>
  <si>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</si>
  <si>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</si>
  <si>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</si>
  <si>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</si>
  <si>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</si>
  <si>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</si>
  <si>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</si>
  <si>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</si>
  <si>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</si>
  <si>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</si>
  <si>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</si>
  <si>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</si>
  <si>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</si>
  <si>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</si>
  <si>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</si>
  <si>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</si>
  <si>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</si>
  <si>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</si>
  <si>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</si>
  <si>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</si>
  <si>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</si>
  <si>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</si>
  <si>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</si>
  <si>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</si>
  <si>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</si>
  <si>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</si>
  <si>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</si>
  <si>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</si>
  <si>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</si>
  <si>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</si>
  <si>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</si>
  <si>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</t>
    </r>
  </si>
  <si>
    <t>Нижегородский район водных путей и судоходства</t>
  </si>
  <si>
    <t>Казанский район водных путей и судоходства</t>
  </si>
  <si>
    <t>Саратовский район водных путей и судоходства</t>
  </si>
  <si>
    <t>Самарский район водных путей и судоходства</t>
  </si>
  <si>
    <t>Волгоградский район водных путей и судоходства</t>
  </si>
  <si>
    <t>Вятский район водных путей и судоходства</t>
  </si>
  <si>
    <t>Городецкий район гидротехнических сооружений  и судоходства</t>
  </si>
  <si>
    <t>Чебоксарский район гидротехнических сооружений и судоходства</t>
  </si>
  <si>
    <t>Самарский район гидротехнических сооружений и судоходства</t>
  </si>
  <si>
    <t>Балаковский район гидротехнических сооружений и судоходства</t>
  </si>
  <si>
    <t>Астраханский район гидротехнических сооружений и судоходства</t>
  </si>
  <si>
    <t>Информтехцентр</t>
  </si>
  <si>
    <t>Управление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</si>
  <si>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государством:</t>
    </r>
  </si>
  <si>
    <t>ФБУ "Администрация Волжского бассейна"</t>
  </si>
  <si>
    <t>2023</t>
  </si>
  <si>
    <t>-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</si>
</sst>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2" borderId="0" xfId="0" applyFont="1" applyFill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justify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2" fontId="4" fillId="0" borderId="14" xfId="0" applyNumberFormat="1" applyFont="1" applyBorder="1" applyAlignment="1">
      <alignment horizontal="center" vertical="center"/>
    </xf>
    <xf numFmtId="173" fontId="2" fillId="33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0">
      <selection activeCell="CI24" sqref="CI24:DD24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4" t="s">
        <v>46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27" t="s">
        <v>41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9">
        <f>SUM(BE17:BS22)</f>
        <v>10032.4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10042.8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-10.399999999999636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4"/>
      <c r="BE17" s="29">
        <v>10032.4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10042.8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-10.399999999999636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4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4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4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4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4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4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6"/>
      <c r="BE24" s="32">
        <f>BE16+BE23</f>
        <v>10032.4</v>
      </c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4"/>
      <c r="BT24" s="32">
        <f>BT16+BT23</f>
        <v>10042.8</v>
      </c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4"/>
      <c r="CI24" s="29">
        <f>BE24-BT24</f>
        <v>-10.399999999999636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26.25" customHeight="1"/>
  </sheetData>
  <sheetProtection/>
  <mergeCells count="49"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CI18:DD18"/>
    <mergeCell ref="CI19:DD19"/>
    <mergeCell ref="BT15:CH15"/>
    <mergeCell ref="BT16:CH16"/>
    <mergeCell ref="BT17:CH17"/>
    <mergeCell ref="U10:CJ10"/>
    <mergeCell ref="BE19:BS19"/>
    <mergeCell ref="BE20:BS20"/>
    <mergeCell ref="BE17:BS17"/>
    <mergeCell ref="BE18:BS18"/>
    <mergeCell ref="CI20:DD20"/>
    <mergeCell ref="CI16:DD16"/>
    <mergeCell ref="CI17:DD17"/>
    <mergeCell ref="BT18:CH18"/>
    <mergeCell ref="BT19:CH19"/>
    <mergeCell ref="AW7:BG7"/>
    <mergeCell ref="BE15:BS15"/>
    <mergeCell ref="BE16:BS16"/>
    <mergeCell ref="A3:DD3"/>
    <mergeCell ref="A4:DD4"/>
    <mergeCell ref="A5:DD5"/>
    <mergeCell ref="A6:DD6"/>
    <mergeCell ref="A15:BD15"/>
    <mergeCell ref="CI15:DD15"/>
    <mergeCell ref="U9:CJ9"/>
    <mergeCell ref="CI23:DD23"/>
    <mergeCell ref="CI24:DD24"/>
    <mergeCell ref="A26:DD26"/>
    <mergeCell ref="BE23:BS23"/>
    <mergeCell ref="BE24:BS24"/>
    <mergeCell ref="BT23:CH23"/>
    <mergeCell ref="BT24:CH24"/>
    <mergeCell ref="B22:BD22"/>
    <mergeCell ref="B23:BD23"/>
    <mergeCell ref="B24:BD24"/>
    <mergeCell ref="B16:BD16"/>
    <mergeCell ref="B17:BD17"/>
    <mergeCell ref="B18:BD18"/>
    <mergeCell ref="B19:BD19"/>
    <mergeCell ref="B20:BD20"/>
    <mergeCell ref="B21:BD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Y1">
      <selection activeCell="DU9" sqref="DU9:ED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4">
        <v>4823.8</v>
      </c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>
        <v>1499</v>
      </c>
      <c r="BH6" s="54"/>
      <c r="BI6" s="54"/>
      <c r="BJ6" s="54"/>
      <c r="BK6" s="54"/>
      <c r="BL6" s="54"/>
      <c r="BM6" s="54"/>
      <c r="BN6" s="54"/>
      <c r="BO6" s="54"/>
      <c r="BP6" s="54"/>
      <c r="BQ6" s="54">
        <v>4.1</v>
      </c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>
        <v>87.4</v>
      </c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>
        <v>19.5</v>
      </c>
      <c r="DV6" s="54"/>
      <c r="DW6" s="54"/>
      <c r="DX6" s="54"/>
      <c r="DY6" s="54"/>
      <c r="DZ6" s="54"/>
      <c r="EA6" s="54"/>
      <c r="EB6" s="54"/>
      <c r="EC6" s="54"/>
      <c r="ED6" s="54"/>
      <c r="EE6" s="54">
        <v>968.2</v>
      </c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>
        <f>SUM(AH6:EZ6)</f>
        <v>7402</v>
      </c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4">
        <f>SUM(AH6:AQ11)</f>
        <v>4823.8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>
        <f>SUM(BG6:BP11)</f>
        <v>1499</v>
      </c>
      <c r="BH12" s="54"/>
      <c r="BI12" s="54"/>
      <c r="BJ12" s="54"/>
      <c r="BK12" s="54"/>
      <c r="BL12" s="54"/>
      <c r="BM12" s="54"/>
      <c r="BN12" s="54"/>
      <c r="BO12" s="54"/>
      <c r="BP12" s="54"/>
      <c r="BQ12" s="54">
        <f>SUM(BQ6:CA11)</f>
        <v>4.1</v>
      </c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72">
        <f>SUM(CB6:CM11)</f>
        <v>0</v>
      </c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4"/>
      <c r="CN12" s="72">
        <f>SUM(CN6:CX11)</f>
        <v>0</v>
      </c>
      <c r="CO12" s="73"/>
      <c r="CP12" s="73"/>
      <c r="CQ12" s="73"/>
      <c r="CR12" s="73"/>
      <c r="CS12" s="73"/>
      <c r="CT12" s="73"/>
      <c r="CU12" s="73"/>
      <c r="CV12" s="73"/>
      <c r="CW12" s="73"/>
      <c r="CX12" s="74"/>
      <c r="CY12" s="72"/>
      <c r="CZ12" s="73"/>
      <c r="DA12" s="73"/>
      <c r="DB12" s="73"/>
      <c r="DC12" s="73"/>
      <c r="DD12" s="73"/>
      <c r="DE12" s="73"/>
      <c r="DF12" s="73"/>
      <c r="DG12" s="73"/>
      <c r="DH12" s="74"/>
      <c r="DI12" s="54">
        <f>SUM(DI6:DT11)</f>
        <v>87.4</v>
      </c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>
        <f>SUM(DU6:ED11)</f>
        <v>19.5</v>
      </c>
      <c r="DV12" s="54"/>
      <c r="DW12" s="54"/>
      <c r="DX12" s="54"/>
      <c r="DY12" s="54"/>
      <c r="DZ12" s="54"/>
      <c r="EA12" s="54"/>
      <c r="EB12" s="54"/>
      <c r="EC12" s="54"/>
      <c r="ED12" s="54"/>
      <c r="EE12" s="54">
        <f>SUM(EE6:EO11)</f>
        <v>968.2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>
        <f>SUM(AH12:EZ12)</f>
        <v>7402</v>
      </c>
      <c r="FB12" s="54"/>
      <c r="FC12" s="54"/>
      <c r="FD12" s="54"/>
      <c r="FE12" s="54"/>
      <c r="FF12" s="54"/>
      <c r="FG12" s="54"/>
      <c r="FH12" s="54"/>
      <c r="FI12" s="54"/>
      <c r="FJ12" s="54"/>
      <c r="FK12" s="54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BE16" sqref="BE16:DD17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4" t="s">
        <v>51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66" t="s">
        <v>41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662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1020.2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-358.20000000000005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662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1020.2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-358.20000000000005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</row>
    <row r="19" spans="1:108" s="4" customFormat="1" ht="18" customHeight="1">
      <c r="A19" s="15"/>
      <c r="B19" s="65" t="s">
        <v>31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</row>
    <row r="20" spans="1:108" s="4" customFormat="1" ht="33" customHeight="1">
      <c r="A20" s="15"/>
      <c r="B20" s="65" t="s">
        <v>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s="4" customFormat="1" ht="33" customHeight="1">
      <c r="A21" s="15"/>
      <c r="B21" s="65" t="s">
        <v>33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</row>
    <row r="22" spans="1:108" s="4" customFormat="1" ht="33" customHeight="1">
      <c r="A22" s="15"/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</row>
    <row r="23" spans="1:108" s="4" customFormat="1" ht="18" customHeight="1">
      <c r="A23" s="15"/>
      <c r="B23" s="65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36">
        <f>BE16+BE23</f>
        <v>662</v>
      </c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>
        <f>BT16+BT23</f>
        <v>1020.2</v>
      </c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>
        <f>BE24-BT24</f>
        <v>-358.20000000000005</v>
      </c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M1">
      <selection activeCell="GA11" sqref="FZ11:GA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4">
        <v>528</v>
      </c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>
        <v>162.2</v>
      </c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>
        <v>71.5</v>
      </c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>
        <v>2.2</v>
      </c>
      <c r="DV6" s="54"/>
      <c r="DW6" s="54"/>
      <c r="DX6" s="54"/>
      <c r="DY6" s="54"/>
      <c r="DZ6" s="54"/>
      <c r="EA6" s="54"/>
      <c r="EB6" s="54"/>
      <c r="EC6" s="54"/>
      <c r="ED6" s="54"/>
      <c r="EE6" s="54">
        <v>256.3</v>
      </c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>
        <f>SUM(AH6:EZ6)</f>
        <v>1020.2</v>
      </c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4">
        <f>SUM(AH6:AQ11)</f>
        <v>528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>
        <f>SUM(BG6:BP11)</f>
        <v>162.2</v>
      </c>
      <c r="BH12" s="54"/>
      <c r="BI12" s="54"/>
      <c r="BJ12" s="54"/>
      <c r="BK12" s="54"/>
      <c r="BL12" s="54"/>
      <c r="BM12" s="54"/>
      <c r="BN12" s="54"/>
      <c r="BO12" s="54"/>
      <c r="BP12" s="54"/>
      <c r="BQ12" s="54">
        <f>SUM(BQ6:CA11)</f>
        <v>0</v>
      </c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>
        <f>SUM(DI6:DT11)</f>
        <v>71.5</v>
      </c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>
        <f>SUM(DU6:ED11)</f>
        <v>2.2</v>
      </c>
      <c r="DV12" s="54"/>
      <c r="DW12" s="54"/>
      <c r="DX12" s="54"/>
      <c r="DY12" s="54"/>
      <c r="DZ12" s="54"/>
      <c r="EA12" s="54"/>
      <c r="EB12" s="54"/>
      <c r="EC12" s="54"/>
      <c r="ED12" s="54"/>
      <c r="EE12" s="54">
        <f>SUM(EE6:EO11)</f>
        <v>256.3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>
        <f>SUM(AH12:EZ12)</f>
        <v>1020.2</v>
      </c>
      <c r="FB12" s="54"/>
      <c r="FC12" s="54"/>
      <c r="FD12" s="54"/>
      <c r="FE12" s="54"/>
      <c r="FF12" s="54"/>
      <c r="FG12" s="54"/>
      <c r="FH12" s="54"/>
      <c r="FI12" s="54"/>
      <c r="FJ12" s="54"/>
      <c r="FK12" s="54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.75" customHeight="1"/>
  </sheetData>
  <sheetProtection/>
  <mergeCells count="120">
    <mergeCell ref="DI12:DT12"/>
    <mergeCell ref="DU12:ED12"/>
    <mergeCell ref="EE12:EO12"/>
    <mergeCell ref="EP12:EZ12"/>
    <mergeCell ref="FA12:FK12"/>
    <mergeCell ref="A14:FK14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CI18" sqref="CI18:DD1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52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66" t="s">
        <v>41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18191.9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18908.4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-716.5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18191.9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18908.4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-716.5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</row>
    <row r="19" spans="1:108" s="4" customFormat="1" ht="18" customHeight="1">
      <c r="A19" s="15"/>
      <c r="B19" s="65" t="s">
        <v>31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</row>
    <row r="20" spans="1:108" s="4" customFormat="1" ht="33" customHeight="1">
      <c r="A20" s="15"/>
      <c r="B20" s="65" t="s">
        <v>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s="4" customFormat="1" ht="33" customHeight="1">
      <c r="A21" s="15"/>
      <c r="B21" s="65" t="s">
        <v>33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</row>
    <row r="22" spans="1:108" s="4" customFormat="1" ht="33" customHeight="1">
      <c r="A22" s="15"/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</row>
    <row r="23" spans="1:108" s="4" customFormat="1" ht="18" customHeight="1">
      <c r="A23" s="15"/>
      <c r="B23" s="65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36">
        <f>BE16+BE23</f>
        <v>18191.9</v>
      </c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>
        <f>BT16+BT23</f>
        <v>18908.4</v>
      </c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>
        <f>BE24-BT24</f>
        <v>-716.5</v>
      </c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R1">
      <selection activeCell="GL8" sqref="GL8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3">
        <v>12362</v>
      </c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>
        <v>3793.4</v>
      </c>
      <c r="BH6" s="53"/>
      <c r="BI6" s="53"/>
      <c r="BJ6" s="53"/>
      <c r="BK6" s="53"/>
      <c r="BL6" s="53"/>
      <c r="BM6" s="53"/>
      <c r="BN6" s="53"/>
      <c r="BO6" s="53"/>
      <c r="BP6" s="53"/>
      <c r="BQ6" s="53">
        <v>17.5</v>
      </c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>
        <v>43.8</v>
      </c>
      <c r="CZ6" s="53"/>
      <c r="DA6" s="53"/>
      <c r="DB6" s="53"/>
      <c r="DC6" s="53"/>
      <c r="DD6" s="53"/>
      <c r="DE6" s="53"/>
      <c r="DF6" s="53"/>
      <c r="DG6" s="53"/>
      <c r="DH6" s="53"/>
      <c r="DI6" s="53">
        <v>126.7</v>
      </c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>
        <v>113.4</v>
      </c>
      <c r="DV6" s="53"/>
      <c r="DW6" s="53"/>
      <c r="DX6" s="53"/>
      <c r="DY6" s="53"/>
      <c r="DZ6" s="53"/>
      <c r="EA6" s="53"/>
      <c r="EB6" s="53"/>
      <c r="EC6" s="53"/>
      <c r="ED6" s="53"/>
      <c r="EE6" s="53">
        <v>2451.6</v>
      </c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>
        <f>SUM(AH6:EZ6)</f>
        <v>18908.399999999998</v>
      </c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3">
        <f>SUM(AH6:AQ11)</f>
        <v>12362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>
        <f>SUM(BG6:BP11)</f>
        <v>3793.4</v>
      </c>
      <c r="BH12" s="53"/>
      <c r="BI12" s="53"/>
      <c r="BJ12" s="53"/>
      <c r="BK12" s="53"/>
      <c r="BL12" s="53"/>
      <c r="BM12" s="53"/>
      <c r="BN12" s="53"/>
      <c r="BO12" s="53"/>
      <c r="BP12" s="53"/>
      <c r="BQ12" s="53">
        <f>SUM(BQ6:CA11)</f>
        <v>17.5</v>
      </c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>
        <f>CY6</f>
        <v>43.8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>
        <f>SUM(DI6:DT11)</f>
        <v>126.7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>
        <f>SUM(DU6:ED11)</f>
        <v>113.4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>
        <f>SUM(EE6:EO11)</f>
        <v>2451.6</v>
      </c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>
        <f>SUM(AH12:EZ12)</f>
        <v>18908.399999999998</v>
      </c>
      <c r="FB12" s="53"/>
      <c r="FC12" s="53"/>
      <c r="FD12" s="53"/>
      <c r="FE12" s="53"/>
      <c r="FF12" s="53"/>
      <c r="FG12" s="53"/>
      <c r="FH12" s="53"/>
      <c r="FI12" s="53"/>
      <c r="FJ12" s="53"/>
      <c r="FK12" s="5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10.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EC19" sqref="EC19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53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66" t="s">
        <v>41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12070.9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12868.6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-797.7000000000007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12070.9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12868.6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-797.7000000000007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</row>
    <row r="19" spans="1:108" s="4" customFormat="1" ht="18" customHeight="1">
      <c r="A19" s="15"/>
      <c r="B19" s="65" t="s">
        <v>31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</row>
    <row r="20" spans="1:108" s="4" customFormat="1" ht="33" customHeight="1">
      <c r="A20" s="15"/>
      <c r="B20" s="65" t="s">
        <v>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s="4" customFormat="1" ht="33" customHeight="1">
      <c r="A21" s="15"/>
      <c r="B21" s="65" t="s">
        <v>33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</row>
    <row r="22" spans="1:108" s="4" customFormat="1" ht="33" customHeight="1">
      <c r="A22" s="15"/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</row>
    <row r="23" spans="1:108" s="4" customFormat="1" ht="18" customHeight="1">
      <c r="A23" s="15"/>
      <c r="B23" s="65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36">
        <f>BE16+BE23</f>
        <v>12070.9</v>
      </c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>
        <f>BT16+BT23</f>
        <v>12868.6</v>
      </c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>
        <f>BE24-BT24</f>
        <v>-797.7000000000007</v>
      </c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A1">
      <selection activeCell="FN6" sqref="FN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3">
        <v>8760</v>
      </c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>
        <v>2755.3</v>
      </c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>
        <v>49.7</v>
      </c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>
        <v>56.7</v>
      </c>
      <c r="DV6" s="53"/>
      <c r="DW6" s="53"/>
      <c r="DX6" s="53"/>
      <c r="DY6" s="53"/>
      <c r="DZ6" s="53"/>
      <c r="EA6" s="53"/>
      <c r="EB6" s="53"/>
      <c r="EC6" s="53"/>
      <c r="ED6" s="53"/>
      <c r="EE6" s="53">
        <v>1247</v>
      </c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>
        <f>SUM(AH6:EZ6)</f>
        <v>12868.7</v>
      </c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3">
        <f>SUM(AH6:AQ11)</f>
        <v>8760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>
        <f>SUM(BG6:BP11)</f>
        <v>2755.3</v>
      </c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>
        <f>SUM(DI6:DT11)</f>
        <v>49.7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>
        <f>SUM(DU6:ED11)</f>
        <v>56.7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>
        <f>SUM(EE6:EO11)</f>
        <v>1247</v>
      </c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>
        <f>SUM(FA6:FK11)</f>
        <v>12868.7</v>
      </c>
      <c r="FB12" s="53"/>
      <c r="FC12" s="53"/>
      <c r="FD12" s="53"/>
      <c r="FE12" s="53"/>
      <c r="FF12" s="53"/>
      <c r="FG12" s="53"/>
      <c r="FH12" s="53"/>
      <c r="FI12" s="53"/>
      <c r="FJ12" s="53"/>
      <c r="FK12" s="5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8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C1">
      <selection activeCell="FT20" sqref="FT20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54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27" t="s">
        <v>41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68">
        <f>SUM(BE17:BS22)</f>
        <v>16797.8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20416.9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-3619.100000000002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4"/>
      <c r="BE17" s="68">
        <v>16797.8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20416.9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-3619.100000000002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76" t="s">
        <v>30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7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4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</row>
    <row r="20" spans="1:108" s="4" customFormat="1" ht="33" customHeight="1">
      <c r="A20" s="15"/>
      <c r="B20" s="65" t="s">
        <v>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s="4" customFormat="1" ht="33" customHeight="1">
      <c r="A21" s="15"/>
      <c r="B21" s="65" t="s">
        <v>33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</row>
    <row r="22" spans="1:108" s="4" customFormat="1" ht="33" customHeight="1">
      <c r="A22" s="15"/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</row>
    <row r="23" spans="1:108" s="4" customFormat="1" ht="18" customHeight="1">
      <c r="A23" s="15"/>
      <c r="B23" s="65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36">
        <f>BE16+BE23</f>
        <v>16797.8</v>
      </c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>
        <f>BT16+BT23</f>
        <v>20416.9</v>
      </c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>
        <f>BE24-BT24</f>
        <v>-3619.100000000002</v>
      </c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A3:DD3"/>
    <mergeCell ref="A4:DD4"/>
    <mergeCell ref="A5:DD5"/>
    <mergeCell ref="A6:DD6"/>
    <mergeCell ref="AW7:BG7"/>
    <mergeCell ref="U9:CJ9"/>
    <mergeCell ref="U10:CJ10"/>
    <mergeCell ref="A13:DD13"/>
    <mergeCell ref="A15:BD15"/>
    <mergeCell ref="BE15:BS15"/>
    <mergeCell ref="BT15:CH15"/>
    <mergeCell ref="CI15:DD15"/>
    <mergeCell ref="B16:BD16"/>
    <mergeCell ref="BE16:BS16"/>
    <mergeCell ref="BT16:CH16"/>
    <mergeCell ref="CI16:DD16"/>
    <mergeCell ref="B17:BD17"/>
    <mergeCell ref="BE17:BS17"/>
    <mergeCell ref="BT17:CH17"/>
    <mergeCell ref="CI17:DD17"/>
    <mergeCell ref="CI21:DD21"/>
    <mergeCell ref="B18:BD18"/>
    <mergeCell ref="BE18:BS18"/>
    <mergeCell ref="BT18:CH18"/>
    <mergeCell ref="CI18:DD18"/>
    <mergeCell ref="B19:BD19"/>
    <mergeCell ref="BE19:BS19"/>
    <mergeCell ref="BT19:CH19"/>
    <mergeCell ref="CI19:DD19"/>
    <mergeCell ref="BE23:BS23"/>
    <mergeCell ref="BT23:CH23"/>
    <mergeCell ref="CI23:DD23"/>
    <mergeCell ref="B20:BC20"/>
    <mergeCell ref="BE20:BS20"/>
    <mergeCell ref="BT20:CH20"/>
    <mergeCell ref="CI20:DD20"/>
    <mergeCell ref="B21:BC21"/>
    <mergeCell ref="BE21:BS21"/>
    <mergeCell ref="BT21:CH21"/>
    <mergeCell ref="B24:BC24"/>
    <mergeCell ref="BE24:BS24"/>
    <mergeCell ref="BT24:CH24"/>
    <mergeCell ref="CI24:DD24"/>
    <mergeCell ref="A26:DD26"/>
    <mergeCell ref="B22:BC22"/>
    <mergeCell ref="BE22:BS22"/>
    <mergeCell ref="BT22:CH22"/>
    <mergeCell ref="CI22:DD22"/>
    <mergeCell ref="B23:BC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U1">
      <selection activeCell="IK11" sqref="IK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4">
        <v>11417</v>
      </c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>
        <v>3745.4</v>
      </c>
      <c r="BH6" s="54"/>
      <c r="BI6" s="54"/>
      <c r="BJ6" s="54"/>
      <c r="BK6" s="54"/>
      <c r="BL6" s="54"/>
      <c r="BM6" s="54"/>
      <c r="BN6" s="54"/>
      <c r="BO6" s="54"/>
      <c r="BP6" s="54"/>
      <c r="BQ6" s="54">
        <v>10.8</v>
      </c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>
        <v>19.1</v>
      </c>
      <c r="CZ6" s="54"/>
      <c r="DA6" s="54"/>
      <c r="DB6" s="54"/>
      <c r="DC6" s="54"/>
      <c r="DD6" s="54"/>
      <c r="DE6" s="54"/>
      <c r="DF6" s="54"/>
      <c r="DG6" s="54"/>
      <c r="DH6" s="54"/>
      <c r="DI6" s="54">
        <v>286.4</v>
      </c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>
        <v>61.4</v>
      </c>
      <c r="DV6" s="54"/>
      <c r="DW6" s="54"/>
      <c r="DX6" s="54"/>
      <c r="DY6" s="54"/>
      <c r="DZ6" s="54"/>
      <c r="EA6" s="54"/>
      <c r="EB6" s="54"/>
      <c r="EC6" s="54"/>
      <c r="ED6" s="54"/>
      <c r="EE6" s="54">
        <v>4876.8</v>
      </c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>
        <f>SUM(AH6:EZ6)</f>
        <v>20416.899999999998</v>
      </c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4">
        <f>SUM(AH6:AQ11)</f>
        <v>11417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>
        <f>SUM(BG6:BP11)</f>
        <v>3745.4</v>
      </c>
      <c r="BH12" s="54"/>
      <c r="BI12" s="54"/>
      <c r="BJ12" s="54"/>
      <c r="BK12" s="54"/>
      <c r="BL12" s="54"/>
      <c r="BM12" s="54"/>
      <c r="BN12" s="54"/>
      <c r="BO12" s="54"/>
      <c r="BP12" s="54"/>
      <c r="BQ12" s="54">
        <f>SUM(BQ6:CA11)</f>
        <v>10.8</v>
      </c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>
        <f>SUM(CY6:DH11)</f>
        <v>19.1</v>
      </c>
      <c r="CZ12" s="54"/>
      <c r="DA12" s="54"/>
      <c r="DB12" s="54"/>
      <c r="DC12" s="54"/>
      <c r="DD12" s="54"/>
      <c r="DE12" s="54"/>
      <c r="DF12" s="54"/>
      <c r="DG12" s="54"/>
      <c r="DH12" s="54"/>
      <c r="DI12" s="54">
        <f>SUM(DI6:DT11)</f>
        <v>286.4</v>
      </c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>
        <f>SUM(DU6:ED11)</f>
        <v>61.4</v>
      </c>
      <c r="DV12" s="54"/>
      <c r="DW12" s="54"/>
      <c r="DX12" s="54"/>
      <c r="DY12" s="54"/>
      <c r="DZ12" s="54"/>
      <c r="EA12" s="54"/>
      <c r="EB12" s="54"/>
      <c r="EC12" s="54"/>
      <c r="ED12" s="54"/>
      <c r="EE12" s="54">
        <f>SUM(EE6:EO11)</f>
        <v>4876.8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>
        <f>SUM(AH12:EZ12)</f>
        <v>20416.899999999998</v>
      </c>
      <c r="FB12" s="54"/>
      <c r="FC12" s="54"/>
      <c r="FD12" s="54"/>
      <c r="FE12" s="54"/>
      <c r="FF12" s="54"/>
      <c r="FG12" s="54"/>
      <c r="FH12" s="54"/>
      <c r="FI12" s="54"/>
      <c r="FJ12" s="54"/>
      <c r="FK12" s="54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6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4">
      <selection activeCell="ID20" sqref="ID20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55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66" t="s">
        <v>41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9894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11190.9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-1296.8999999999996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9894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11190.9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-1296.8999999999996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s="4" customFormat="1" ht="18" customHeight="1">
      <c r="A19" s="15"/>
      <c r="B19" s="65">
        <v>-2923.2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1:108" s="4" customFormat="1" ht="33" customHeight="1">
      <c r="A20" s="15"/>
      <c r="B20" s="65" t="s">
        <v>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4" customFormat="1" ht="33" customHeight="1">
      <c r="A21" s="15"/>
      <c r="B21" s="65" t="s">
        <v>33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4" customFormat="1" ht="33" customHeight="1">
      <c r="A22" s="15"/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4" customFormat="1" ht="18" customHeight="1">
      <c r="A23" s="15"/>
      <c r="B23" s="65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68">
        <f>BE16+BE23</f>
        <v>9894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BT16+BT23</f>
        <v>11190.9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>
        <f>BE24-BT24</f>
        <v>-1296.8999999999996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9"/>
  <sheetViews>
    <sheetView view="pageBreakPreview" zoomScaleSheetLayoutView="100" zoomScalePageLayoutView="0" workbookViewId="0" topLeftCell="A1">
      <selection activeCell="EP12" sqref="EP12:EZ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3">
        <v>6795</v>
      </c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>
        <v>2216.9</v>
      </c>
      <c r="BH6" s="53"/>
      <c r="BI6" s="53"/>
      <c r="BJ6" s="53"/>
      <c r="BK6" s="53"/>
      <c r="BL6" s="53"/>
      <c r="BM6" s="53"/>
      <c r="BN6" s="53"/>
      <c r="BO6" s="53"/>
      <c r="BP6" s="53"/>
      <c r="BQ6" s="53">
        <v>28.2</v>
      </c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>
        <v>247.1</v>
      </c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>
        <v>8.3</v>
      </c>
      <c r="DV6" s="53"/>
      <c r="DW6" s="53"/>
      <c r="DX6" s="53"/>
      <c r="DY6" s="53"/>
      <c r="DZ6" s="53"/>
      <c r="EA6" s="53"/>
      <c r="EB6" s="53"/>
      <c r="EC6" s="53"/>
      <c r="ED6" s="53"/>
      <c r="EE6" s="53">
        <v>747.3</v>
      </c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>
        <f>SUM(AH6:EZ6)</f>
        <v>10042.8</v>
      </c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3">
        <f>SUM(AH6:AQ11)</f>
        <v>6795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>
        <f>SUM(AR6:BF11)</f>
        <v>0</v>
      </c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>
        <f>SUM(BG6:BP11)</f>
        <v>2216.9</v>
      </c>
      <c r="BH12" s="53"/>
      <c r="BI12" s="53"/>
      <c r="BJ12" s="53"/>
      <c r="BK12" s="53"/>
      <c r="BL12" s="53"/>
      <c r="BM12" s="53"/>
      <c r="BN12" s="53"/>
      <c r="BO12" s="53"/>
      <c r="BP12" s="53"/>
      <c r="BQ12" s="53">
        <f>SUM(BQ6:CA11)</f>
        <v>28.2</v>
      </c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>
        <f>SUM(CB6:CM11)</f>
        <v>0</v>
      </c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>
        <f>SUM(CN6:CX11)</f>
        <v>0</v>
      </c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>
        <f>SUM(CY6:DH11)</f>
        <v>0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>
        <f>SUM(DI6:DT11)</f>
        <v>247.1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>
        <f>SUM(DU6:ED11)</f>
        <v>8.3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>
        <f>SUM(EE6:EO11)</f>
        <v>747.3</v>
      </c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>
        <f>SUM(EP6:EZ11)</f>
        <v>0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>
        <f>SUM(AH12:EZ12)</f>
        <v>10042.8</v>
      </c>
      <c r="FB12" s="53"/>
      <c r="FC12" s="53"/>
      <c r="FD12" s="53"/>
      <c r="FE12" s="53"/>
      <c r="FF12" s="53"/>
      <c r="FG12" s="53"/>
      <c r="FH12" s="53"/>
      <c r="FI12" s="53"/>
      <c r="FJ12" s="53"/>
      <c r="FK12" s="5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.75" customHeight="1"/>
    <row r="19" ht="15">
      <c r="AC19" s="22"/>
    </row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J1">
      <selection activeCell="BQ6" sqref="BQ6:CA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4">
        <v>6895.2</v>
      </c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>
        <v>2297.8</v>
      </c>
      <c r="BH6" s="54"/>
      <c r="BI6" s="54"/>
      <c r="BJ6" s="54"/>
      <c r="BK6" s="54"/>
      <c r="BL6" s="54"/>
      <c r="BM6" s="54"/>
      <c r="BN6" s="54"/>
      <c r="BO6" s="54"/>
      <c r="BP6" s="54"/>
      <c r="BQ6" s="54">
        <v>15.6</v>
      </c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>
        <v>23.4</v>
      </c>
      <c r="CZ6" s="54"/>
      <c r="DA6" s="54"/>
      <c r="DB6" s="54"/>
      <c r="DC6" s="54"/>
      <c r="DD6" s="54"/>
      <c r="DE6" s="54"/>
      <c r="DF6" s="54"/>
      <c r="DG6" s="54"/>
      <c r="DH6" s="54"/>
      <c r="DI6" s="54">
        <v>279.2</v>
      </c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>
        <v>27</v>
      </c>
      <c r="DV6" s="54"/>
      <c r="DW6" s="54"/>
      <c r="DX6" s="54"/>
      <c r="DY6" s="54"/>
      <c r="DZ6" s="54"/>
      <c r="EA6" s="54"/>
      <c r="EB6" s="54"/>
      <c r="EC6" s="54"/>
      <c r="ED6" s="54"/>
      <c r="EE6" s="54">
        <v>1652.7</v>
      </c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>
        <f>SUM(AH6:EZ6)</f>
        <v>11190.900000000001</v>
      </c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4">
        <f>SUM(AH6:AQ11)</f>
        <v>6895.2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>
        <f>SUM(BG6:BP11)</f>
        <v>2297.8</v>
      </c>
      <c r="BH12" s="54"/>
      <c r="BI12" s="54"/>
      <c r="BJ12" s="54"/>
      <c r="BK12" s="54"/>
      <c r="BL12" s="54"/>
      <c r="BM12" s="54"/>
      <c r="BN12" s="54"/>
      <c r="BO12" s="54"/>
      <c r="BP12" s="54"/>
      <c r="BQ12" s="54">
        <f>SUM(BQ6:CA11)</f>
        <v>15.6</v>
      </c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>
        <f>CY6</f>
        <v>23.4</v>
      </c>
      <c r="CZ12" s="54"/>
      <c r="DA12" s="54"/>
      <c r="DB12" s="54"/>
      <c r="DC12" s="54"/>
      <c r="DD12" s="54"/>
      <c r="DE12" s="54"/>
      <c r="DF12" s="54"/>
      <c r="DG12" s="54"/>
      <c r="DH12" s="54"/>
      <c r="DI12" s="54">
        <f>SUM(DI6:DT11)</f>
        <v>279.2</v>
      </c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>
        <f>SUM(DU6:ED11)</f>
        <v>27</v>
      </c>
      <c r="DV12" s="54"/>
      <c r="DW12" s="54"/>
      <c r="DX12" s="54"/>
      <c r="DY12" s="54"/>
      <c r="DZ12" s="54"/>
      <c r="EA12" s="54"/>
      <c r="EB12" s="54"/>
      <c r="EC12" s="54"/>
      <c r="ED12" s="54"/>
      <c r="EE12" s="54">
        <f>SUM(EE6:EO11)</f>
        <v>1652.7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>
        <f>SUM(AH12:EZ12)</f>
        <v>11190.900000000001</v>
      </c>
      <c r="FB12" s="54"/>
      <c r="FC12" s="54"/>
      <c r="FD12" s="54"/>
      <c r="FE12" s="54"/>
      <c r="FF12" s="54"/>
      <c r="FG12" s="54"/>
      <c r="FH12" s="54"/>
      <c r="FI12" s="54"/>
      <c r="FJ12" s="54"/>
      <c r="FK12" s="54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10.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7">
      <selection activeCell="GF22" sqref="GF22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56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66" t="s">
        <v>41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6877.8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6140.6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737.1999999999998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6877.8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6140.6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737.1999999999998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s="4" customFormat="1" ht="18" customHeight="1">
      <c r="A19" s="15"/>
      <c r="B19" s="65" t="s">
        <v>31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1:108" s="4" customFormat="1" ht="33" customHeight="1">
      <c r="A20" s="15"/>
      <c r="B20" s="65" t="s">
        <v>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4" customFormat="1" ht="33" customHeight="1">
      <c r="A21" s="15"/>
      <c r="B21" s="65" t="s">
        <v>33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4" customFormat="1" ht="33" customHeight="1">
      <c r="A22" s="15"/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4" customFormat="1" ht="18" customHeight="1">
      <c r="A23" s="15"/>
      <c r="B23" s="65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68">
        <f>BE16+BE23</f>
        <v>6877.8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SUM(BT17:BT23)</f>
        <v>6140.6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>
        <f>SUM(CI17:CI23)</f>
        <v>737.1999999999998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Q1">
      <selection activeCell="DU9" sqref="DU9:ED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4">
        <v>3690.2</v>
      </c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>
        <v>1277.7</v>
      </c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>
        <v>155.8</v>
      </c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>
        <v>32.1</v>
      </c>
      <c r="DV6" s="54"/>
      <c r="DW6" s="54"/>
      <c r="DX6" s="54"/>
      <c r="DY6" s="54"/>
      <c r="DZ6" s="54"/>
      <c r="EA6" s="54"/>
      <c r="EB6" s="54"/>
      <c r="EC6" s="54"/>
      <c r="ED6" s="54"/>
      <c r="EE6" s="54">
        <v>984.8</v>
      </c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>
        <f>SUM(AH6:EZ6)</f>
        <v>6140.6</v>
      </c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4">
        <f>SUM(AH6:AQ11)</f>
        <v>3690.2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>
        <f>SUM(BG6:BP11)</f>
        <v>1277.7</v>
      </c>
      <c r="BH12" s="54"/>
      <c r="BI12" s="54"/>
      <c r="BJ12" s="54"/>
      <c r="BK12" s="54"/>
      <c r="BL12" s="54"/>
      <c r="BM12" s="54"/>
      <c r="BN12" s="54"/>
      <c r="BO12" s="54"/>
      <c r="BP12" s="54"/>
      <c r="BQ12" s="54">
        <f>SUM(BQ6:CA11)</f>
        <v>0</v>
      </c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>
        <f>SUM(CY6:DH11)</f>
        <v>0</v>
      </c>
      <c r="CZ12" s="54"/>
      <c r="DA12" s="54"/>
      <c r="DB12" s="54"/>
      <c r="DC12" s="54"/>
      <c r="DD12" s="54"/>
      <c r="DE12" s="54"/>
      <c r="DF12" s="54"/>
      <c r="DG12" s="54"/>
      <c r="DH12" s="54"/>
      <c r="DI12" s="54">
        <f>SUM(DI6:DT11)</f>
        <v>155.8</v>
      </c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>
        <f>SUM(DU6:ED11)</f>
        <v>32.1</v>
      </c>
      <c r="DV12" s="54"/>
      <c r="DW12" s="54"/>
      <c r="DX12" s="54"/>
      <c r="DY12" s="54"/>
      <c r="DZ12" s="54"/>
      <c r="EA12" s="54"/>
      <c r="EB12" s="54"/>
      <c r="EC12" s="54"/>
      <c r="ED12" s="54"/>
      <c r="EE12" s="54">
        <f>SUM(EE6:EO11)</f>
        <v>984.8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>
        <f>SUM(AH12:EZ12)</f>
        <v>6140.6</v>
      </c>
      <c r="FB12" s="54"/>
      <c r="FC12" s="54"/>
      <c r="FD12" s="54"/>
      <c r="FE12" s="54"/>
      <c r="FF12" s="54"/>
      <c r="FG12" s="54"/>
      <c r="FH12" s="54"/>
      <c r="FI12" s="54"/>
      <c r="FJ12" s="54"/>
      <c r="FK12" s="54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4">
      <selection activeCell="CI20" sqref="CI20:DD20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4" t="s">
        <v>57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66" t="s">
        <v>41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36">
        <f>SUM(BE17:BS22)</f>
        <v>13602.8</v>
      </c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78">
        <f>SUM(BT17:CH22)</f>
        <v>22707.7</v>
      </c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>
        <f>BE16-BT16</f>
        <v>-9104.900000000001</v>
      </c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</row>
    <row r="17" spans="1:108" s="4" customFormat="1" ht="33" customHeight="1">
      <c r="A17" s="15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36">
        <v>13602.8</v>
      </c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78">
        <v>22707.7</v>
      </c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>
        <f>BE17-BT17</f>
        <v>-9104.900000000001</v>
      </c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</row>
    <row r="18" spans="1:108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</row>
    <row r="19" spans="1:108" s="4" customFormat="1" ht="18" customHeight="1">
      <c r="A19" s="15"/>
      <c r="B19" s="65" t="s">
        <v>31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</row>
    <row r="20" spans="1:108" s="4" customFormat="1" ht="33" customHeight="1">
      <c r="A20" s="15"/>
      <c r="B20" s="65" t="s">
        <v>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s="4" customFormat="1" ht="33" customHeight="1">
      <c r="A21" s="15"/>
      <c r="B21" s="65" t="s">
        <v>33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</row>
    <row r="22" spans="1:108" s="4" customFormat="1" ht="33" customHeight="1">
      <c r="A22" s="15"/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</row>
    <row r="23" spans="1:108" s="4" customFormat="1" ht="18" customHeight="1">
      <c r="A23" s="15"/>
      <c r="B23" s="65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36">
        <f>BE16+BE23</f>
        <v>13602.8</v>
      </c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78">
        <f>BT16+BT23</f>
        <v>22707.7</v>
      </c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36">
        <f>BE24-BT24</f>
        <v>-9104.900000000001</v>
      </c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A1">
      <selection activeCell="CY11" sqref="CY11:DH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3">
        <v>13496.9</v>
      </c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>
        <v>4076</v>
      </c>
      <c r="BH6" s="53"/>
      <c r="BI6" s="53"/>
      <c r="BJ6" s="53"/>
      <c r="BK6" s="53"/>
      <c r="BL6" s="53"/>
      <c r="BM6" s="53"/>
      <c r="BN6" s="53"/>
      <c r="BO6" s="53"/>
      <c r="BP6" s="53"/>
      <c r="BQ6" s="53">
        <v>326.6</v>
      </c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>
        <v>489.7</v>
      </c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>
        <v>345.4</v>
      </c>
      <c r="CZ6" s="53"/>
      <c r="DA6" s="53"/>
      <c r="DB6" s="53"/>
      <c r="DC6" s="53"/>
      <c r="DD6" s="53"/>
      <c r="DE6" s="53"/>
      <c r="DF6" s="53"/>
      <c r="DG6" s="53"/>
      <c r="DH6" s="53"/>
      <c r="DI6" s="79">
        <v>3912.2</v>
      </c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53">
        <v>60.9</v>
      </c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>
        <f>SUM(AH6:EZ6)</f>
        <v>22707.700000000004</v>
      </c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3">
        <f>SUM(AH6:AQ11)</f>
        <v>13496.9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>
        <f>SUM(BG6:BP11)</f>
        <v>4076</v>
      </c>
      <c r="BH12" s="53"/>
      <c r="BI12" s="53"/>
      <c r="BJ12" s="53"/>
      <c r="BK12" s="53"/>
      <c r="BL12" s="53"/>
      <c r="BM12" s="53"/>
      <c r="BN12" s="53"/>
      <c r="BO12" s="53"/>
      <c r="BP12" s="53"/>
      <c r="BQ12" s="53">
        <f>SUM(BQ6:CA11)</f>
        <v>326.6</v>
      </c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>
        <f>SUM(CN6:CX11)</f>
        <v>489.7</v>
      </c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>
        <f>SUM(CY6:DH11)</f>
        <v>345.4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>
        <f>SUM(DI6:DT11)</f>
        <v>3912.2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>
        <f>SUM(DU6:ED11)</f>
        <v>60.9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>
        <f>SUM(EE6:EO11)</f>
        <v>0</v>
      </c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>
        <f>SUM(AH12:EZ12)</f>
        <v>22707.700000000004</v>
      </c>
      <c r="FB12" s="53"/>
      <c r="FC12" s="53"/>
      <c r="FD12" s="53"/>
      <c r="FE12" s="53"/>
      <c r="FF12" s="53"/>
      <c r="FG12" s="53"/>
      <c r="FH12" s="53"/>
      <c r="FI12" s="53"/>
      <c r="FJ12" s="53"/>
      <c r="FK12" s="5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CI18" sqref="CI18:DD1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4" t="s">
        <v>58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66" t="s">
        <v>41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63450.1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47401.3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16048.799999999996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63450.1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47401.3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16048.799999999996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s="4" customFormat="1" ht="18" customHeight="1">
      <c r="A19" s="15"/>
      <c r="B19" s="65" t="s">
        <v>31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1:108" s="4" customFormat="1" ht="33" customHeight="1">
      <c r="A20" s="15"/>
      <c r="B20" s="65" t="s">
        <v>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4" customFormat="1" ht="33" customHeight="1">
      <c r="A21" s="15"/>
      <c r="B21" s="65" t="s">
        <v>33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4" customFormat="1" ht="33" customHeight="1">
      <c r="A22" s="15"/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4" customFormat="1" ht="18" customHeight="1">
      <c r="A23" s="15"/>
      <c r="B23" s="65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68">
        <f>BE16+BE23</f>
        <v>63450.1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BT16+BT23</f>
        <v>47401.3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>
        <f>BE24-BT24</f>
        <v>16048.799999999996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B1">
      <selection activeCell="FZ12" sqref="FZ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4">
        <v>5607.3</v>
      </c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>
        <v>1814.7</v>
      </c>
      <c r="BH6" s="54"/>
      <c r="BI6" s="54"/>
      <c r="BJ6" s="54"/>
      <c r="BK6" s="54"/>
      <c r="BL6" s="54"/>
      <c r="BM6" s="54"/>
      <c r="BN6" s="54"/>
      <c r="BO6" s="54"/>
      <c r="BP6" s="54"/>
      <c r="BQ6" s="54">
        <v>25.1</v>
      </c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80">
        <v>5.2</v>
      </c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54">
        <v>14.5</v>
      </c>
      <c r="CZ6" s="54"/>
      <c r="DA6" s="54"/>
      <c r="DB6" s="54"/>
      <c r="DC6" s="54"/>
      <c r="DD6" s="54"/>
      <c r="DE6" s="54"/>
      <c r="DF6" s="54"/>
      <c r="DG6" s="54"/>
      <c r="DH6" s="54"/>
      <c r="DI6" s="54">
        <v>9585.5</v>
      </c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>
        <v>7</v>
      </c>
      <c r="DV6" s="54"/>
      <c r="DW6" s="54"/>
      <c r="DX6" s="54"/>
      <c r="DY6" s="54"/>
      <c r="DZ6" s="54"/>
      <c r="EA6" s="54"/>
      <c r="EB6" s="54"/>
      <c r="EC6" s="54"/>
      <c r="ED6" s="54"/>
      <c r="EE6" s="54">
        <v>30342</v>
      </c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>
        <f>SUM(AH6:EY6)</f>
        <v>47401.3</v>
      </c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4">
        <f>AH6+AH11</f>
        <v>5607.3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>
        <f>BG6+BG11</f>
        <v>1814.7</v>
      </c>
      <c r="BH12" s="54"/>
      <c r="BI12" s="54"/>
      <c r="BJ12" s="54"/>
      <c r="BK12" s="54"/>
      <c r="BL12" s="54"/>
      <c r="BM12" s="54"/>
      <c r="BN12" s="54"/>
      <c r="BO12" s="54"/>
      <c r="BP12" s="54"/>
      <c r="BQ12" s="54">
        <f>BQ6+BQ11</f>
        <v>25.1</v>
      </c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80">
        <f>CN6+CN11</f>
        <v>5.2</v>
      </c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>
        <f>CY6+CY11</f>
        <v>14.5</v>
      </c>
      <c r="CZ12" s="54"/>
      <c r="DA12" s="54"/>
      <c r="DB12" s="54"/>
      <c r="DC12" s="54"/>
      <c r="DD12" s="54"/>
      <c r="DE12" s="54"/>
      <c r="DF12" s="54"/>
      <c r="DG12" s="54"/>
      <c r="DH12" s="54"/>
      <c r="DI12" s="54">
        <f>DI6+DI11</f>
        <v>9585.5</v>
      </c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>
        <f>DU6+DU11</f>
        <v>7</v>
      </c>
      <c r="DV12" s="54"/>
      <c r="DW12" s="54"/>
      <c r="DX12" s="54"/>
      <c r="DY12" s="54"/>
      <c r="DZ12" s="54"/>
      <c r="EA12" s="54"/>
      <c r="EB12" s="54"/>
      <c r="EC12" s="54"/>
      <c r="ED12" s="54"/>
      <c r="EE12" s="54">
        <f>EE6+EE11</f>
        <v>30342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>
        <f>EP6+EP11</f>
        <v>0</v>
      </c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>
        <f>SUM(AH12:EO12)</f>
        <v>47401.3</v>
      </c>
      <c r="FB12" s="54"/>
      <c r="FC12" s="54"/>
      <c r="FD12" s="54"/>
      <c r="FE12" s="54"/>
      <c r="FF12" s="54"/>
      <c r="FG12" s="54"/>
      <c r="FH12" s="54"/>
      <c r="FI12" s="54"/>
      <c r="FJ12" s="54"/>
      <c r="FK12" s="54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8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IC26"/>
  <sheetViews>
    <sheetView zoomScaleSheetLayoutView="100" zoomScalePageLayoutView="0" workbookViewId="0" topLeftCell="A1">
      <selection activeCell="IC18" sqref="IC1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4" t="s">
        <v>60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66" t="s">
        <v>41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'Н.Н1'!BE16+'Каз1 '!BE16:BS16+Сар1!BE16+'Сам РВП1'!BE16:BS16+Волг1!BE16+Вят1!BE16+Гор1!BE16+Чеб1!BE16+'Сам РГС1 '!BE16:BS16+Бал1!BE16+Аст1!BE16+ИТЦ1!BE16+Упр1!BE16</f>
        <v>176751.30000000002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'Н.Н1'!BT16+'Каз1 '!BT16:CH16+Сар1!BT16+'Сам РВП1'!BT16:CH16+Волг1!BT16+Вят1!BT16+Гор1!BT16+Чеб1!BT16+'Сам РГС1 '!BT16:CH16+Бал1!BT16+Аст1!BT16+ИТЦ1!BT16+Упр1!BT16</f>
        <v>181833.8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-5082.499999999971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f>'Н.Н1'!BE17+'Каз1 '!BE17:BS17+Сар1!BE17+'Сам РВП1'!BE17:BS17+Волг1!BE17+Вят1!BE17+Гор1!BE17+Чеб1!BE17+'Сам РГС1 '!BE17:BS17+Бал1!BE17+Аст1!BE17+ИТЦ1!BE17+Упр1!BE17</f>
        <v>176751.30000000002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f>'Н.Н1'!BT17+'Каз1 '!BT17:CH17+Сар1!BT17+'Сам РВП1'!BT17:CH17+Волг1!BT17+Вят1!BT17+Гор1!BT17+Чеб1!BT17+'Сам РГС1 '!BT17:CH17+Бал1!BT17+Аст1!BT17+ИТЦ1!BT17+Упр1!BT17</f>
        <v>181833.8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9">
        <f aca="true" t="shared" si="0" ref="CI17:CI23">BE17-BT17</f>
        <v>-5082.499999999971</v>
      </c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1"/>
    </row>
    <row r="18" spans="1:237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8">
        <f>'Н.Н1'!BE18+'Каз1 '!BE18:BS18+Сар1!BE18+'Сам РВП1'!BE18:BS18+Волг1!BE18+Вят1!BE18+Гор1!BE18+Чеб1!BE18+'Сам РГС1 '!BE18:BS18+Бал1!BE18+Аст1!BE18+ИТЦ1!BE18+Упр1!BE18</f>
        <v>0</v>
      </c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>
        <f>'Н.Н1'!BT18+'Каз1 '!BT18:CH18+Сар1!BT18+'Сам РВП1'!BT18:CH18+Волг1!BT18+Вят1!BT18+Гор1!BT18+Чеб1!BT18+'Сам РГС1 '!BT18:CH18+Бал1!BT18+Аст1!BT18+ИТЦ1!BT18+Упр1!BT18</f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9">
        <f t="shared" si="0"/>
        <v>0</v>
      </c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1"/>
      <c r="IC18" s="4" t="s">
        <v>62</v>
      </c>
    </row>
    <row r="19" spans="1:108" s="4" customFormat="1" ht="18" customHeight="1">
      <c r="A19" s="15"/>
      <c r="B19" s="65" t="s">
        <v>31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8">
        <f>'Н.Н1'!BE19+'Каз1 '!BE19:BS19+Сар1!BE19+'Сам РВП1'!BE19:BS19+Волг1!BE19+Вят1!BE19+Гор1!BE19+Чеб1!BE19+'Сам РГС1 '!BE19:BS19+Бал1!BE19+Аст1!BE19+ИТЦ1!BE19+Упр1!BE19</f>
        <v>0</v>
      </c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>
        <f>'Н.Н1'!BT19+'Каз1 '!BT19:CH19+Сар1!BT19+'Сам РВП1'!BT19:CH19+Волг1!BT19+Вят1!BT19+Гор1!BT19+Чеб1!BT19+'Сам РГС1 '!BT19:CH19+Бал1!BT19+Аст1!BT19+ИТЦ1!BT19+Упр1!BT19</f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9">
        <f t="shared" si="0"/>
        <v>0</v>
      </c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1"/>
    </row>
    <row r="20" spans="1:108" s="4" customFormat="1" ht="33" customHeight="1">
      <c r="A20" s="15"/>
      <c r="B20" s="65" t="s">
        <v>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8">
        <f>'Н.Н1'!BE20+'Каз1 '!BE20:BS20+Сар1!BE20+'Сам РВП1'!BE20:BS20+Волг1!BE20+Вят1!BE20+Гор1!BE20+Чеб1!BE20+'Сам РГС1 '!BE20:BS20+Бал1!BE20+Аст1!BE20+ИТЦ1!BE20+Упр1!BE20</f>
        <v>0</v>
      </c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>
        <f>'Н.Н1'!BT20+'Каз1 '!BT20:CH20+Сар1!BT20+'Сам РВП1'!BT20:CH20+Волг1!BT20+Вят1!BT20+Гор1!BT20+Чеб1!BT20+'Сам РГС1 '!BT20:CH20+Бал1!BT20+Аст1!BT20+ИТЦ1!BT20+Упр1!BT20</f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9">
        <f t="shared" si="0"/>
        <v>0</v>
      </c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1"/>
    </row>
    <row r="21" spans="1:108" s="4" customFormat="1" ht="33" customHeight="1">
      <c r="A21" s="15"/>
      <c r="B21" s="65" t="s">
        <v>33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8">
        <f>'Н.Н1'!BE21+'Каз1 '!BE21:BS21+Сар1!BE21+'Сам РВП1'!BE21:BS21+Волг1!BE21+Вят1!BE21+Гор1!BE21+Чеб1!BE21+'Сам РГС1 '!BE21:BS21+Бал1!BE21+Аст1!BE21+ИТЦ1!BE21+Упр1!BE21</f>
        <v>0</v>
      </c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>
        <f>'Н.Н1'!BT21+'Каз1 '!BT21:CH21+Сар1!BT21+'Сам РВП1'!BT21:CH21+Волг1!BT21+Вят1!BT21+Гор1!BT21+Чеб1!BT21+'Сам РГС1 '!BT21:CH21+Бал1!BT21+Аст1!BT21+ИТЦ1!BT21+Упр1!BT21</f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9">
        <f t="shared" si="0"/>
        <v>0</v>
      </c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1"/>
    </row>
    <row r="22" spans="1:108" s="4" customFormat="1" ht="33" customHeight="1">
      <c r="A22" s="15"/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8">
        <f>'Н.Н1'!BE22+'Каз1 '!BE22:BS22+Сар1!BE22+'Сам РВП1'!BE22:BS22+Волг1!BE22+Вят1!BE22+Гор1!BE22+Чеб1!BE22+'Сам РГС1 '!BE22:BS22+Бал1!BE22+Аст1!BE22+ИТЦ1!BE22+Упр1!BE22</f>
        <v>0</v>
      </c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>
        <f>'Н.Н1'!BT22+'Каз1 '!BT22:CH22+Сар1!BT22+'Сам РВП1'!BT22:CH22+Волг1!BT22+Вят1!BT22+Гор1!BT22+Чеб1!BT22+'Сам РГС1 '!BT22:CH22+Бал1!BT22+Аст1!BT22+ИТЦ1!BT22+Упр1!BT22</f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9">
        <f t="shared" si="0"/>
        <v>0</v>
      </c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1"/>
    </row>
    <row r="23" spans="1:108" s="4" customFormat="1" ht="18" customHeight="1">
      <c r="A23" s="15"/>
      <c r="B23" s="65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8">
        <f>'Н.Н1'!BE23+'Каз1 '!BE23:BS23+Сар1!BE23+'Сам РВП1'!BE23:BS23+Волг1!BE23+Вят1!BE23+Гор1!BE23+Чеб1!BE23+'Сам РГС1 '!BE23:BS23+Бал1!BE23+Аст1!BE23+ИТЦ1!BE23+Упр1!BE23</f>
        <v>0</v>
      </c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>
        <f>'Н.Н1'!BT23+'Каз1 '!BT23:CH23+Сар1!BT23+'Сам РВП1'!BT23:CH23+Волг1!BT23+Вят1!BT23+Гор1!BT23+Чеб1!BT23+'Сам РГС1 '!BT23:CH23+Бал1!BT23+Аст1!BT23+ИТЦ1!BT23+Упр1!BT23</f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9">
        <f t="shared" si="0"/>
        <v>0</v>
      </c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68">
        <f>'Н.Н1'!BE24+'Каз1 '!BE24:BS24+Сар1!BE24+'Сам РВП1'!BE24:BS24+Волг1!BE24+Вят1!BE24+Гор1!BE24+Чеб1!BE24+'Сам РГС1 '!BE24:BS24+Бал1!BE24+Аст1!BE24+ИТЦ1!BE24+Упр1!BE24</f>
        <v>176751.30000000002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'Н.Н1'!BT24+'Каз1 '!BT24:CH24+Сар1!BT24+'Сам РВП1'!BT24:CH24+Волг1!BT24+Вят1!BT24+Гор1!BT24+Чеб1!BT24+'Сам РГС1 '!BT24:CH24+Бал1!BT24+Аст1!BT24+ИТЦ1!BT24+Упр1!BT24</f>
        <v>181833.8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9">
        <f>BE24-BT24</f>
        <v>-5082.499999999971</v>
      </c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1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tabSelected="1" zoomScaleSheetLayoutView="100" zoomScalePageLayoutView="0" workbookViewId="0" topLeftCell="F1">
      <selection activeCell="GW9" sqref="GW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3">
        <f>'Н.Н2'!AH6+'Каз2 '!AH6:AQ6+Волг2!AH6+'Сам РВП2'!AH6:AQ6+Сар2!AH6:AQ6+Вят2!AH6+Гор2!AH6+Чеб2!AH6+'Сам РГС2'!AH6:AQ6+Бал2!AH6+'Аст2 '!AH6:AQ6+ИТЦ2!AH6+'Упр2 '!AH6:AQ6</f>
        <v>87489.7</v>
      </c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>
        <f>'Н.Н2'!BG6+'Каз2 '!BG6:BP6+Волг2!BG6+'Сам РВП2'!BG6:BP6+Сар2!BG6:BP6+Вят2!BG6+Гор2!BG6+Чеб2!BG6+'Сам РГС2'!BG6:BP6+Бал2!BG6+'Аст2 '!BG6:BP6+ИТЦ2!BG6+'Упр2 '!BG6:BP6</f>
        <v>27972.200000000004</v>
      </c>
      <c r="BH6" s="53"/>
      <c r="BI6" s="53"/>
      <c r="BJ6" s="53"/>
      <c r="BK6" s="53"/>
      <c r="BL6" s="53"/>
      <c r="BM6" s="53"/>
      <c r="BN6" s="53"/>
      <c r="BO6" s="53"/>
      <c r="BP6" s="53"/>
      <c r="BQ6" s="53">
        <f>'Н.Н2'!BQ6+'Каз2 '!BQ6:CA6+Сар2!BQ6:CA6+'Сам РВП2'!BQ6:CA6+Волг2!BQ6+Вят2!BQ6+Гор2!BQ6+Чеб2!BQ6+'Сам РГС2'!BQ6:CA6+Бал2!BQ6+'Аст2 '!BQ6:CA6+ИТЦ2!BQ6+'Упр2 '!BQ6:CA6</f>
        <v>572</v>
      </c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>
        <f>'Н.Н2'!CN6+'Каз2 '!CN6:CX6+Сар2!CN6:CX6+'Сам РВП2'!CN6:CX6+Волг2!CN6+Вят2!CN6+Гор2!CN6+Чеб2!CN6+'Сам РГС2'!CN6:CX6+Бал2!CN6+'Аст2 '!CN6:CX6+ИТЦ2!CN6+'Упр2 '!CN6:CX6</f>
        <v>494.9</v>
      </c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>
        <f>'Н.Н2'!CY6+'Каз2 '!CY6:DH6+Сар2!CY6:DH6+'Сам РВП2'!CY6:DH6+Волг2!CY6+Вят2!CY6+Гор2!CY6+Чеб2!CY6+'Сам РГС2'!CY6:DH6+Бал2!CY6+'Аст2 '!CY6:DH6+ИТЦ2!CY6+'Упр2 '!CY6:DH6</f>
        <v>551.0999999999999</v>
      </c>
      <c r="CZ6" s="53"/>
      <c r="DA6" s="53"/>
      <c r="DB6" s="53"/>
      <c r="DC6" s="53"/>
      <c r="DD6" s="53"/>
      <c r="DE6" s="53"/>
      <c r="DF6" s="53"/>
      <c r="DG6" s="53"/>
      <c r="DH6" s="53"/>
      <c r="DI6" s="53">
        <f>'Н.Н2'!DI6+'Каз2 '!DI6:DT6+Сар2!DI6:DT6+'Сам РВП2'!DI6:DT6+Волг2!DI6+Вят2!DI6+Гор2!DI6+Чеб2!DI6+'Сам РГС2'!DI6:DT6+Бал2!DI6+'Аст2 '!DI6:DT6+ИТЦ2!DI6+'Упр2 '!DI6:DT6</f>
        <v>15616.4</v>
      </c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>
        <f>'Н.Н2'!DU6+'Каз2 '!DU6:ED6+Сар2!DU6:ED6+'Сам РВП2'!DU6:ED6+Волг2!DU6+Вят2!DU6+Гор2!DU6+Чеб2!DU6+'Сам РГС2'!DU6:ED6+Бал2!DU6+'Аст2 '!DU6:ED6+ИТЦ2!DU6+'Упр2 '!DU6:ED6</f>
        <v>449.5</v>
      </c>
      <c r="DV6" s="53"/>
      <c r="DW6" s="53"/>
      <c r="DX6" s="53"/>
      <c r="DY6" s="53"/>
      <c r="DZ6" s="53"/>
      <c r="EA6" s="53"/>
      <c r="EB6" s="53"/>
      <c r="EC6" s="53"/>
      <c r="ED6" s="53"/>
      <c r="EE6" s="53">
        <f>'Н.Н2'!EE6+'Каз2 '!EE6:EO6+Сар2!EE6:EO6+'Сам РВП2'!EE6:EO6+Волг2!EE6+Вят2!EE6+Гор2!EE6+Чеб2!EE6+'Сам РГС2'!EE6:EO6+Бал2!EE6+'Аст2 '!EE6:EO6+ИТЦ2!EE6+'Упр2 '!EE6:EO6</f>
        <v>48688</v>
      </c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>
        <f>'Н.Н2'!FA6+'Каз2 '!FA6:FK6+Сар2!FA6:FK6+'Сам РВП2'!FA6:FK6+Волг2!FA6+Вят2!FA6+Гор2!FA6+Чеб2!FA6+'Сам РГС2'!FA6:FK6+Бал2!FA6+'Аст2 '!FA6:FK6+ИТЦ2!FA6+'Упр2 '!FA6:FK6</f>
        <v>181833.8</v>
      </c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3">
        <f>'Н.Н2'!AH12+'Каз2 '!AH12:AQ12+Волг2!AH12+'Сам РВП2'!AH12:AQ12+Сар2!AH12:AQ12+Вят2!AH12+Гор2!AH12+Чеб2!AH12+'Сам РГС2'!AH12:AQ12+Бал2!AH12+'Аст2 '!AH12:AQ12+ИТЦ2!AH12+'Упр2 '!AH12:AQ12</f>
        <v>87489.7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>
        <f>'Н.Н2'!BG12+'Каз2 '!BG12:BP12+Волг2!BG12+'Сам РВП2'!BG12:BP12+Сар2!BG12:BP12+Вят2!BG12+Гор2!BG12+Чеб2!BG12+'Сам РГС2'!BG12:BP12+Бал2!BG12+'Аст2 '!BG12:BP12+ИТЦ2!BG12+'Упр2 '!BG12:BP12</f>
        <v>27972.200000000004</v>
      </c>
      <c r="BH12" s="53"/>
      <c r="BI12" s="53"/>
      <c r="BJ12" s="53"/>
      <c r="BK12" s="53"/>
      <c r="BL12" s="53"/>
      <c r="BM12" s="53"/>
      <c r="BN12" s="53"/>
      <c r="BO12" s="53"/>
      <c r="BP12" s="53"/>
      <c r="BQ12" s="53">
        <f>'Н.Н2'!BQ12+'Каз2 '!BQ12:CA12+Сар2!BQ12:CA12+'Сам РВП2'!BQ12:CA12+Волг2!BQ12+Вят2!BQ12+Гор2!BQ12+Чеб2!BQ12+'Сам РГС2'!BQ12:CA12+Бал2!BQ12+'Аст2 '!BQ12:CA12+ИТЦ2!BQ12+'Упр2 '!BQ12:CA12</f>
        <v>572</v>
      </c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>
        <f>'Н.Н2'!CN12+'Каз2 '!CN12:CX12+Сар2!CN12:CX12+'Сам РВП2'!CN12:CX12+Волг2!CN12+Вят2!CN12+Гор2!CN12+Чеб2!CN12+'Сам РГС2'!CN12:CX12+Бал2!CN12+'Аст2 '!CN12:CX12+ИТЦ2!CN12+'Упр2 '!CN12:CX12</f>
        <v>494.9</v>
      </c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>
        <f>'Н.Н2'!CY12+'Каз2 '!CY12:DH12+Сар2!CY12:DH12+'Сам РВП2'!CY12:DH12+Волг2!CY12+Вят2!CY12+Гор2!CY12+Чеб2!CY12+'Сам РГС2'!CY12:DH12+Бал2!CY12+'Аст2 '!CY12:DH12+ИТЦ2!CY12+'Упр2 '!CY12:DH12</f>
        <v>551.0999999999999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>
        <f>'Н.Н2'!DI12+'Каз2 '!DI12:DT12+Сар2!DI12:DT12+'Сам РВП2'!DI12:DT12+Волг2!DI12+Вят2!DI12+Гор2!DI12+Чеб2!DI12+'Сам РГС2'!DI12:DT12+Бал2!DI12+'Аст2 '!DI12:DT12+ИТЦ2!DI12+'Упр2 '!DI12:DT12</f>
        <v>15616.4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>
        <f>'Н.Н2'!DU12+'Каз2 '!DU12:ED12+Сар2!DU12:ED12+'Сам РВП2'!DU12:ED12+Волг2!DU12+Вят2!DU12+Гор2!DU12+Чеб2!DU12+'Сам РГС2'!DU12:ED12+Бал2!DU12+'Аст2 '!DU12:ED12+ИТЦ2!DU12+'Упр2 '!DU12:ED12</f>
        <v>449.5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>
        <f>'Н.Н2'!EE12+'Каз2 '!EE12:EO12+Сар2!EE12:EO12+'Сам РВП2'!EE12:EO12+Волг2!EE12+Вят2!EE12+Гор2!EE12+Чеб2!EE12+'Сам РГС2'!EE12:EO12+Бал2!EE12+'Аст2 '!EE12:EO12+ИТЦ2!EE12+'Упр2 '!EE12:EO12</f>
        <v>48688</v>
      </c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>
        <f>'Н.Н2'!FA12+'Каз2 '!FA12:FK12+Сар2!FA12:FK12+'Сам РВП2'!FA12:FK12+Волг2!FA12+Вят2!FA12+Гор2!FA12+Чеб2!FA12+'Сам РГС2'!FA12:FK12+Бал2!FA12+'Аст2 '!FA12:FK12+ИТЦ2!FA12+'Упр2 '!FA12:FK12</f>
        <v>181833.8</v>
      </c>
      <c r="FB12" s="53"/>
      <c r="FC12" s="53"/>
      <c r="FD12" s="53"/>
      <c r="FE12" s="53"/>
      <c r="FF12" s="53"/>
      <c r="FG12" s="53"/>
      <c r="FH12" s="53"/>
      <c r="FI12" s="53"/>
      <c r="FJ12" s="53"/>
      <c r="FK12" s="5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6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BT20" sqref="BT20:CH20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4" t="s">
        <v>47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66" t="s">
        <v>59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29">
        <f>SUM(BE17:BS22)</f>
        <v>15445.8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17004.1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-1558.2999999999993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29">
        <v>15445.8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17004.1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-1558.2999999999993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5" t="s">
        <v>31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7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5" t="s">
        <v>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5" t="s">
        <v>33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5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15445.8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17004.1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-1558.2999999999993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9"/>
  <sheetViews>
    <sheetView view="pageBreakPreview" zoomScaleSheetLayoutView="100" zoomScalePageLayoutView="0" workbookViewId="0" topLeftCell="A1">
      <selection activeCell="DI7" sqref="DI7:DT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3">
        <v>9833.7</v>
      </c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>
        <v>3286.2</v>
      </c>
      <c r="BH6" s="53"/>
      <c r="BI6" s="53"/>
      <c r="BJ6" s="53"/>
      <c r="BK6" s="53"/>
      <c r="BL6" s="53"/>
      <c r="BM6" s="53"/>
      <c r="BN6" s="53"/>
      <c r="BO6" s="53"/>
      <c r="BP6" s="53"/>
      <c r="BQ6" s="53">
        <v>143.2</v>
      </c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>
        <v>96.1</v>
      </c>
      <c r="CZ6" s="53"/>
      <c r="DA6" s="53"/>
      <c r="DB6" s="53"/>
      <c r="DC6" s="53"/>
      <c r="DD6" s="53"/>
      <c r="DE6" s="53"/>
      <c r="DF6" s="53"/>
      <c r="DG6" s="53"/>
      <c r="DH6" s="53"/>
      <c r="DI6" s="53">
        <v>502.1</v>
      </c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>
        <v>48.2</v>
      </c>
      <c r="DV6" s="53"/>
      <c r="DW6" s="53"/>
      <c r="DX6" s="53"/>
      <c r="DY6" s="53"/>
      <c r="DZ6" s="53"/>
      <c r="EA6" s="53"/>
      <c r="EB6" s="53"/>
      <c r="EC6" s="53"/>
      <c r="ED6" s="53"/>
      <c r="EE6" s="53">
        <v>3094.6</v>
      </c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>
        <f>SUM(AH6:EZ6)</f>
        <v>17004.100000000002</v>
      </c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3">
        <f>SUM(AH6:AQ11)</f>
        <v>9833.7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>
        <f>SUM(AR6:BF11)</f>
        <v>0</v>
      </c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>
        <f>SUM(BG6:BP11)</f>
        <v>3286.2</v>
      </c>
      <c r="BH12" s="53"/>
      <c r="BI12" s="53"/>
      <c r="BJ12" s="53"/>
      <c r="BK12" s="53"/>
      <c r="BL12" s="53"/>
      <c r="BM12" s="53"/>
      <c r="BN12" s="53"/>
      <c r="BO12" s="53"/>
      <c r="BP12" s="53"/>
      <c r="BQ12" s="53">
        <f>SUM(BQ6:CA11)</f>
        <v>143.2</v>
      </c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>
        <f>SUM(CB6:CM11)</f>
        <v>0</v>
      </c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>
        <f>SUM(CN6:CX11)</f>
        <v>0</v>
      </c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>
        <f>SUM(CY6:DH11)</f>
        <v>96.1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>
        <f>SUM(DI6:DT11)</f>
        <v>502.1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>
        <f>SUM(DU6:ED11)</f>
        <v>48.2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>
        <f>SUM(EE6:EO11)</f>
        <v>3094.6</v>
      </c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>
        <f>SUM(EP6:EZ11)</f>
        <v>0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>
        <f>SUM(AH12:EZ12)</f>
        <v>17004.100000000002</v>
      </c>
      <c r="FB12" s="53"/>
      <c r="FC12" s="53"/>
      <c r="FD12" s="53"/>
      <c r="FE12" s="53"/>
      <c r="FF12" s="53"/>
      <c r="FG12" s="53"/>
      <c r="FH12" s="53"/>
      <c r="FI12" s="53"/>
      <c r="FJ12" s="53"/>
      <c r="FK12" s="5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10.5" customHeight="1"/>
    <row r="19" ht="15">
      <c r="AC19" s="22"/>
    </row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7">
      <selection activeCell="EN20" sqref="EN20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4" t="s">
        <v>48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66" t="s">
        <v>41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2304.4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3313.6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-1009.1999999999998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2304.4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3313.6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-1009.1999999999998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9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1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s="4" customFormat="1" ht="18" customHeight="1">
      <c r="A19" s="15"/>
      <c r="B19" s="65" t="s">
        <v>31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9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1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1:108" s="4" customFormat="1" ht="33" customHeight="1">
      <c r="A20" s="15"/>
      <c r="B20" s="65" t="s">
        <v>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9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1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4" customFormat="1" ht="33" customHeight="1">
      <c r="A21" s="15"/>
      <c r="B21" s="65" t="s">
        <v>33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9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1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4" customFormat="1" ht="33" customHeight="1">
      <c r="A22" s="15"/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9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1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4" customFormat="1" ht="18" customHeight="1">
      <c r="A23" s="15"/>
      <c r="B23" s="65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9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1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68">
        <f>BE16+BE23</f>
        <v>2304.4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BT16+BT23</f>
        <v>3313.6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>
        <f>BE24-BT24</f>
        <v>-1009.1999999999998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P1">
      <selection activeCell="CN12" sqref="CN12:CX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3">
        <v>1647.6</v>
      </c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>
        <v>502.1</v>
      </c>
      <c r="BH6" s="53"/>
      <c r="BI6" s="53"/>
      <c r="BJ6" s="53"/>
      <c r="BK6" s="53"/>
      <c r="BL6" s="53"/>
      <c r="BM6" s="53"/>
      <c r="BN6" s="53"/>
      <c r="BO6" s="53"/>
      <c r="BP6" s="53"/>
      <c r="BQ6" s="53">
        <v>0.9</v>
      </c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>
        <v>126.8</v>
      </c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>
        <v>4.8</v>
      </c>
      <c r="DV6" s="53"/>
      <c r="DW6" s="53"/>
      <c r="DX6" s="53"/>
      <c r="DY6" s="53"/>
      <c r="DZ6" s="53"/>
      <c r="EA6" s="53"/>
      <c r="EB6" s="53"/>
      <c r="EC6" s="53"/>
      <c r="ED6" s="53"/>
      <c r="EE6" s="53">
        <v>1031.4</v>
      </c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>
        <f>SUM(AH6:EZ6)</f>
        <v>3313.6000000000004</v>
      </c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3">
        <f>SUM(AH6:AQ11)</f>
        <v>1647.6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>
        <f>SUM(AR6:BF11)</f>
        <v>0</v>
      </c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>
        <f>SUM(BG6:BP11)</f>
        <v>502.1</v>
      </c>
      <c r="BH12" s="53"/>
      <c r="BI12" s="53"/>
      <c r="BJ12" s="53"/>
      <c r="BK12" s="53"/>
      <c r="BL12" s="53"/>
      <c r="BM12" s="53"/>
      <c r="BN12" s="53"/>
      <c r="BO12" s="53"/>
      <c r="BP12" s="53"/>
      <c r="BQ12" s="53">
        <f>SUM(BQ6:CA11)</f>
        <v>0.9</v>
      </c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>
        <f>SUM(CB6:CM11)</f>
        <v>0</v>
      </c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>
        <f>SUM(CN6:CX11)</f>
        <v>0</v>
      </c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>
        <f>SUM(CY6:DH11)</f>
        <v>0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>
        <f>SUM(DI6:DT11)</f>
        <v>126.8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>
        <f>SUM(DU6:ED11)</f>
        <v>4.8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>
        <f>SUM(EE6:EO11)</f>
        <v>1031.4</v>
      </c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>
        <f>SUM(EP6:EZ11)</f>
        <v>0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>
        <f>SUM(AH12:EZ12)</f>
        <v>3313.6000000000004</v>
      </c>
      <c r="FB12" s="53"/>
      <c r="FC12" s="53"/>
      <c r="FD12" s="53"/>
      <c r="FE12" s="53"/>
      <c r="FF12" s="53"/>
      <c r="FG12" s="53"/>
      <c r="FH12" s="53"/>
      <c r="FI12" s="53"/>
      <c r="FJ12" s="53"/>
      <c r="FK12" s="5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BT20" sqref="BT20:CH20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4" t="s">
        <v>49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66" t="s">
        <v>41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2652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36">
        <f>SUM(BT17:CH22)</f>
        <v>3416.7</v>
      </c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>
        <f>BE16-BT16</f>
        <v>-764.6999999999998</v>
      </c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</row>
    <row r="17" spans="1:108" s="4" customFormat="1" ht="33" customHeight="1">
      <c r="A17" s="15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2652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36">
        <v>3416.7</v>
      </c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>
        <f>BE17-BT17</f>
        <v>-764.6999999999998</v>
      </c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</row>
    <row r="18" spans="1:108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</row>
    <row r="19" spans="1:108" s="4" customFormat="1" ht="18" customHeight="1">
      <c r="A19" s="15"/>
      <c r="B19" s="65" t="s">
        <v>31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</row>
    <row r="20" spans="1:108" s="4" customFormat="1" ht="33" customHeight="1">
      <c r="A20" s="15"/>
      <c r="B20" s="65" t="s">
        <v>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s="4" customFormat="1" ht="33" customHeight="1">
      <c r="A21" s="15"/>
      <c r="B21" s="65" t="s">
        <v>33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</row>
    <row r="22" spans="1:108" s="4" customFormat="1" ht="33" customHeight="1">
      <c r="A22" s="15"/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</row>
    <row r="23" spans="1:108" s="4" customFormat="1" ht="18" customHeight="1">
      <c r="A23" s="15"/>
      <c r="B23" s="65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36">
        <f>BE16+BE23</f>
        <v>2652</v>
      </c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>
        <f>BT16+BT23</f>
        <v>3416.7</v>
      </c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>
        <f>BE24-BT24</f>
        <v>-764.6999999999998</v>
      </c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J1">
      <selection activeCell="DU9" sqref="DU9:ED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2" ht="6" customHeight="1"/>
    <row r="3" spans="1:167" s="1" customFormat="1" ht="27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12</v>
      </c>
      <c r="AI3" s="48"/>
      <c r="AJ3" s="48"/>
      <c r="AK3" s="48"/>
      <c r="AL3" s="48"/>
      <c r="AM3" s="48"/>
      <c r="AN3" s="48"/>
      <c r="AO3" s="48"/>
      <c r="AP3" s="48"/>
      <c r="AQ3" s="49"/>
      <c r="AR3" s="47" t="s">
        <v>13</v>
      </c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7" t="s">
        <v>20</v>
      </c>
      <c r="BH3" s="48"/>
      <c r="BI3" s="48"/>
      <c r="BJ3" s="48"/>
      <c r="BK3" s="48"/>
      <c r="BL3" s="48"/>
      <c r="BM3" s="48"/>
      <c r="BN3" s="48"/>
      <c r="BO3" s="48"/>
      <c r="BP3" s="49"/>
      <c r="BQ3" s="47" t="s">
        <v>21</v>
      </c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7" t="s">
        <v>14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7" t="s">
        <v>19</v>
      </c>
      <c r="CO3" s="48"/>
      <c r="CP3" s="48"/>
      <c r="CQ3" s="48"/>
      <c r="CR3" s="48"/>
      <c r="CS3" s="48"/>
      <c r="CT3" s="48"/>
      <c r="CU3" s="48"/>
      <c r="CV3" s="48"/>
      <c r="CW3" s="48"/>
      <c r="CX3" s="49"/>
      <c r="CY3" s="47" t="s">
        <v>22</v>
      </c>
      <c r="CZ3" s="48"/>
      <c r="DA3" s="48"/>
      <c r="DB3" s="48"/>
      <c r="DC3" s="48"/>
      <c r="DD3" s="48"/>
      <c r="DE3" s="48"/>
      <c r="DF3" s="48"/>
      <c r="DG3" s="48"/>
      <c r="DH3" s="49"/>
      <c r="DI3" s="47" t="s">
        <v>44</v>
      </c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9"/>
      <c r="DU3" s="47" t="s">
        <v>18</v>
      </c>
      <c r="DV3" s="48"/>
      <c r="DW3" s="48"/>
      <c r="DX3" s="48"/>
      <c r="DY3" s="48"/>
      <c r="DZ3" s="48"/>
      <c r="EA3" s="48"/>
      <c r="EB3" s="48"/>
      <c r="EC3" s="48"/>
      <c r="ED3" s="49"/>
      <c r="EE3" s="56" t="s">
        <v>15</v>
      </c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8"/>
      <c r="FA3" s="47" t="s">
        <v>17</v>
      </c>
      <c r="FB3" s="48"/>
      <c r="FC3" s="48"/>
      <c r="FD3" s="48"/>
      <c r="FE3" s="48"/>
      <c r="FF3" s="48"/>
      <c r="FG3" s="48"/>
      <c r="FH3" s="48"/>
      <c r="FI3" s="48"/>
      <c r="FJ3" s="48"/>
      <c r="FK3" s="49"/>
    </row>
    <row r="4" spans="1:167" s="17" customFormat="1" ht="60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2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2"/>
      <c r="BG4" s="50"/>
      <c r="BH4" s="51"/>
      <c r="BI4" s="51"/>
      <c r="BJ4" s="51"/>
      <c r="BK4" s="51"/>
      <c r="BL4" s="51"/>
      <c r="BM4" s="51"/>
      <c r="BN4" s="51"/>
      <c r="BO4" s="51"/>
      <c r="BP4" s="52"/>
      <c r="BQ4" s="50"/>
      <c r="BR4" s="51"/>
      <c r="BS4" s="51"/>
      <c r="BT4" s="51"/>
      <c r="BU4" s="51"/>
      <c r="BV4" s="51"/>
      <c r="BW4" s="51"/>
      <c r="BX4" s="51"/>
      <c r="BY4" s="51"/>
      <c r="BZ4" s="51"/>
      <c r="CA4" s="52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50"/>
      <c r="CO4" s="51"/>
      <c r="CP4" s="51"/>
      <c r="CQ4" s="51"/>
      <c r="CR4" s="51"/>
      <c r="CS4" s="51"/>
      <c r="CT4" s="51"/>
      <c r="CU4" s="51"/>
      <c r="CV4" s="51"/>
      <c r="CW4" s="51"/>
      <c r="CX4" s="52"/>
      <c r="CY4" s="50"/>
      <c r="CZ4" s="51"/>
      <c r="DA4" s="51"/>
      <c r="DB4" s="51"/>
      <c r="DC4" s="51"/>
      <c r="DD4" s="51"/>
      <c r="DE4" s="51"/>
      <c r="DF4" s="51"/>
      <c r="DG4" s="51"/>
      <c r="DH4" s="52"/>
      <c r="DI4" s="50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2"/>
      <c r="DU4" s="50"/>
      <c r="DV4" s="51"/>
      <c r="DW4" s="51"/>
      <c r="DX4" s="51"/>
      <c r="DY4" s="51"/>
      <c r="DZ4" s="51"/>
      <c r="EA4" s="51"/>
      <c r="EB4" s="51"/>
      <c r="EC4" s="51"/>
      <c r="ED4" s="52"/>
      <c r="EE4" s="58" t="s">
        <v>16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23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2"/>
    </row>
    <row r="5" spans="1:167" s="18" customFormat="1" ht="12.75" customHeight="1">
      <c r="A5" s="62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55">
        <v>2</v>
      </c>
      <c r="AI5" s="55"/>
      <c r="AJ5" s="55"/>
      <c r="AK5" s="55"/>
      <c r="AL5" s="55"/>
      <c r="AM5" s="55"/>
      <c r="AN5" s="55"/>
      <c r="AO5" s="55"/>
      <c r="AP5" s="55"/>
      <c r="AQ5" s="55"/>
      <c r="AR5" s="55">
        <v>3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>
        <v>4</v>
      </c>
      <c r="BH5" s="55"/>
      <c r="BI5" s="55"/>
      <c r="BJ5" s="55"/>
      <c r="BK5" s="55"/>
      <c r="BL5" s="55"/>
      <c r="BM5" s="55"/>
      <c r="BN5" s="55"/>
      <c r="BO5" s="55"/>
      <c r="BP5" s="55"/>
      <c r="BQ5" s="55">
        <v>5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>
        <v>7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>
        <v>8</v>
      </c>
      <c r="CZ5" s="55"/>
      <c r="DA5" s="55"/>
      <c r="DB5" s="55"/>
      <c r="DC5" s="55"/>
      <c r="DD5" s="55"/>
      <c r="DE5" s="55"/>
      <c r="DF5" s="55"/>
      <c r="DG5" s="55"/>
      <c r="DH5" s="55"/>
      <c r="DI5" s="55">
        <v>9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>
        <v>10</v>
      </c>
      <c r="DV5" s="55"/>
      <c r="DW5" s="55"/>
      <c r="DX5" s="55"/>
      <c r="DY5" s="55"/>
      <c r="DZ5" s="55"/>
      <c r="EA5" s="55"/>
      <c r="EB5" s="55"/>
      <c r="EC5" s="55"/>
      <c r="ED5" s="55"/>
      <c r="EE5" s="55">
        <v>11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>
        <v>12</v>
      </c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>
        <v>13</v>
      </c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2" customFormat="1" ht="39" customHeight="1">
      <c r="A6" s="3"/>
      <c r="B6" s="60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4">
        <v>1633</v>
      </c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>
        <v>545.5</v>
      </c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>
        <v>8.8</v>
      </c>
      <c r="CZ6" s="54"/>
      <c r="DA6" s="54"/>
      <c r="DB6" s="54"/>
      <c r="DC6" s="54"/>
      <c r="DD6" s="54"/>
      <c r="DE6" s="54"/>
      <c r="DF6" s="54"/>
      <c r="DG6" s="54"/>
      <c r="DH6" s="54"/>
      <c r="DI6" s="54">
        <v>186</v>
      </c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>
        <v>8</v>
      </c>
      <c r="DV6" s="54"/>
      <c r="DW6" s="54"/>
      <c r="DX6" s="54"/>
      <c r="DY6" s="54"/>
      <c r="DZ6" s="54"/>
      <c r="EA6" s="54"/>
      <c r="EB6" s="54"/>
      <c r="EC6" s="54"/>
      <c r="ED6" s="54"/>
      <c r="EE6" s="54">
        <v>1035.3</v>
      </c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>
        <f>SUM(AH6:EZ6)</f>
        <v>3416.6000000000004</v>
      </c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s="2" customFormat="1" ht="52.5" customHeight="1">
      <c r="A7" s="3"/>
      <c r="B7" s="60" t="s">
        <v>36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s="2" customFormat="1" ht="27" customHeight="1">
      <c r="A8" s="3"/>
      <c r="B8" s="60" t="s">
        <v>37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1:167" s="2" customFormat="1" ht="27" customHeight="1">
      <c r="A9" s="3"/>
      <c r="B9" s="60" t="s">
        <v>38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</row>
    <row r="10" spans="1:167" s="2" customFormat="1" ht="39" customHeight="1">
      <c r="A10" s="3"/>
      <c r="B10" s="60" t="s">
        <v>39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</row>
    <row r="11" spans="1:167" s="2" customFormat="1" ht="39" customHeight="1">
      <c r="A11" s="3"/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</row>
    <row r="12" spans="1:167" s="2" customFormat="1" ht="105.75" customHeight="1">
      <c r="A12" s="3"/>
      <c r="B12" s="60" t="s">
        <v>43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4">
        <f>SUM(AH6:AQ11)</f>
        <v>1633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>
        <f>SUM(BG6:BP11)</f>
        <v>545.5</v>
      </c>
      <c r="BH12" s="54"/>
      <c r="BI12" s="54"/>
      <c r="BJ12" s="54"/>
      <c r="BK12" s="54"/>
      <c r="BL12" s="54"/>
      <c r="BM12" s="54"/>
      <c r="BN12" s="54"/>
      <c r="BO12" s="54"/>
      <c r="BP12" s="54"/>
      <c r="BQ12" s="54">
        <f>SUM(BQ6:CA11)</f>
        <v>0</v>
      </c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>
        <f>SUM(CY6:DH11)</f>
        <v>8.8</v>
      </c>
      <c r="CZ12" s="54"/>
      <c r="DA12" s="54"/>
      <c r="DB12" s="54"/>
      <c r="DC12" s="54"/>
      <c r="DD12" s="54"/>
      <c r="DE12" s="54"/>
      <c r="DF12" s="54"/>
      <c r="DG12" s="54"/>
      <c r="DH12" s="54"/>
      <c r="DI12" s="54">
        <f>SUM(DI6:DT11)</f>
        <v>186</v>
      </c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>
        <f>SUM(DU6:ED11)</f>
        <v>8</v>
      </c>
      <c r="DV12" s="54"/>
      <c r="DW12" s="54"/>
      <c r="DX12" s="54"/>
      <c r="DY12" s="54"/>
      <c r="DZ12" s="54"/>
      <c r="EA12" s="54"/>
      <c r="EB12" s="54"/>
      <c r="EC12" s="54"/>
      <c r="ED12" s="54"/>
      <c r="EE12" s="54">
        <f>SUM(EE6:EO11)</f>
        <v>1035.3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>
        <f>SUM(AH12:EZ12)</f>
        <v>3416.6000000000004</v>
      </c>
      <c r="FB12" s="54"/>
      <c r="FC12" s="54"/>
      <c r="FD12" s="54"/>
      <c r="FE12" s="54"/>
      <c r="FF12" s="54"/>
      <c r="FG12" s="54"/>
      <c r="FH12" s="54"/>
      <c r="FI12" s="54"/>
      <c r="FJ12" s="54"/>
      <c r="FK12" s="54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5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BE16" sqref="BE16:DD17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8" customFormat="1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8" customFormat="1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8" customFormat="1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4" t="s">
        <v>50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5" t="s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5" spans="1:108" s="4" customFormat="1" ht="33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6" t="s">
        <v>6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 t="s">
        <v>7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41" t="s">
        <v>8</v>
      </c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75" customHeight="1">
      <c r="A16" s="13"/>
      <c r="B16" s="66" t="s">
        <v>41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4769.4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7402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-2632.6000000000004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4769.4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7402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-2632.6000000000004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</row>
    <row r="19" spans="1:108" s="4" customFormat="1" ht="18" customHeight="1">
      <c r="A19" s="15"/>
      <c r="B19" s="65" t="s">
        <v>31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</row>
    <row r="20" spans="1:108" s="4" customFormat="1" ht="33" customHeight="1">
      <c r="A20" s="15"/>
      <c r="B20" s="65" t="s">
        <v>32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s="4" customFormat="1" ht="33" customHeight="1">
      <c r="A21" s="15"/>
      <c r="B21" s="65" t="s">
        <v>33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</row>
    <row r="22" spans="1:108" s="4" customFormat="1" ht="33" customHeight="1">
      <c r="A22" s="15"/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</row>
    <row r="23" spans="1:108" s="4" customFormat="1" ht="18" customHeight="1">
      <c r="A23" s="15"/>
      <c r="B23" s="65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36">
        <f>BE16+BE23</f>
        <v>4769.4</v>
      </c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>
        <f>BT16+BT23</f>
        <v>7402</v>
      </c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>
        <f>BE24-BT24</f>
        <v>-2632.6000000000004</v>
      </c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Ручкина</cp:lastModifiedBy>
  <cp:lastPrinted>2024-04-26T06:36:31Z</cp:lastPrinted>
  <dcterms:created xsi:type="dcterms:W3CDTF">2011-01-11T10:25:48Z</dcterms:created>
  <dcterms:modified xsi:type="dcterms:W3CDTF">2024-04-26T06:38:32Z</dcterms:modified>
  <cp:category/>
  <cp:version/>
  <cp:contentType/>
  <cp:contentStatus/>
</cp:coreProperties>
</file>